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definedName name="_xlnm.Print_Area" localSheetId="0">'Sheet1'!$A$1:$G$126</definedName>
    <definedName name="Excel_BuiltIn_Print_Area" localSheetId="0">'Sheet1'!$A$1:$G$126</definedName>
    <definedName name="Listadesplegable1" localSheetId="0">'Sheet1'!$C$23</definedName>
    <definedName name="Listadesplegable2" localSheetId="0">'Sheet1'!$E$23</definedName>
    <definedName name="Listadesplegable3" localSheetId="0">'Sheet1'!$D$23</definedName>
    <definedName name="Listadesplegable4" localSheetId="0">'Sheet1'!$C$23</definedName>
    <definedName name="Listadesplegable5" localSheetId="0">'Sheet1'!$D$23</definedName>
    <definedName name="Listadesplegable6" localSheetId="0">'Sheet1'!$E$23</definedName>
    <definedName name="Texto10" localSheetId="0">'Sheet1'!$C$19</definedName>
    <definedName name="Texto11" localSheetId="0">'Sheet1'!$C$20</definedName>
    <definedName name="Texto12" localSheetId="0">'Sheet1'!$C$21</definedName>
    <definedName name="Texto13" localSheetId="0">'Sheet1'!$C$22</definedName>
    <definedName name="Texto16" localSheetId="0">'Sheet1'!$C$30</definedName>
    <definedName name="Texto17" localSheetId="0">'Sheet1'!$D$11</definedName>
    <definedName name="Texto18" localSheetId="0">'Sheet1'!$D$12</definedName>
    <definedName name="Texto19" localSheetId="0">'Sheet1'!$E$12</definedName>
    <definedName name="Texto20" localSheetId="0">'Sheet1'!$D$13</definedName>
    <definedName name="Texto21" localSheetId="0">'Sheet1'!$E$13</definedName>
    <definedName name="Texto22" localSheetId="0">'Sheet1'!$D$14</definedName>
    <definedName name="Texto23" localSheetId="0">'Sheet1'!$D$15</definedName>
    <definedName name="Texto24" localSheetId="0">'Sheet1'!$D$16</definedName>
    <definedName name="Texto25" localSheetId="0">'Sheet1'!$D$17</definedName>
    <definedName name="Texto26" localSheetId="0">'Sheet1'!$D$18</definedName>
    <definedName name="Texto27" localSheetId="0">'Sheet1'!$D$19</definedName>
    <definedName name="Texto28" localSheetId="0">'Sheet1'!$D$20</definedName>
    <definedName name="Texto29" localSheetId="0">'Sheet1'!$D$21</definedName>
    <definedName name="Texto30" localSheetId="0">'Sheet1'!$D$22</definedName>
    <definedName name="Texto32" localSheetId="0">'Sheet1'!$E$14</definedName>
    <definedName name="Texto33" localSheetId="0">'Sheet1'!$E$15</definedName>
    <definedName name="Texto34" localSheetId="0">'Sheet1'!$E$16</definedName>
    <definedName name="Texto35" localSheetId="0">'Sheet1'!$E$17</definedName>
    <definedName name="Texto36" localSheetId="0">'Sheet1'!$E$18</definedName>
    <definedName name="Texto37" localSheetId="0">'Sheet1'!$E$19</definedName>
    <definedName name="Texto38" localSheetId="0">'Sheet1'!$E$20</definedName>
    <definedName name="Texto39" localSheetId="0">'Sheet1'!$E$21</definedName>
    <definedName name="Texto4" localSheetId="0">'Sheet1'!$B$13</definedName>
    <definedName name="Texto40" localSheetId="0">'Sheet1'!$E$22</definedName>
    <definedName name="Texto41" localSheetId="0">'Sheet1'!$C$28</definedName>
    <definedName name="Texto42" localSheetId="0">'Sheet1'!$D$28</definedName>
    <definedName name="Texto43" localSheetId="0">'Sheet1'!$E$28</definedName>
    <definedName name="Texto5" localSheetId="0">'Sheet1'!$C$14</definedName>
    <definedName name="Texto7" localSheetId="0">'Sheet1'!$C$16</definedName>
    <definedName name="Texto8" localSheetId="0">'Sheet1'!$C$17</definedName>
  </definedNames>
  <calcPr fullCalcOnLoad="1"/>
</workbook>
</file>

<file path=xl/sharedStrings.xml><?xml version="1.0" encoding="utf-8"?>
<sst xmlns="http://schemas.openxmlformats.org/spreadsheetml/2006/main" count="171" uniqueCount="100">
  <si>
    <t>FICHIER ADHÉSION  2023</t>
  </si>
  <si>
    <t xml:space="preserve">Remplissez les données qui apparaissent dans la grille suivante et envoyez ce document à: info@pagaia.cat
</t>
  </si>
  <si>
    <t>Important: il est obligatoire de savoir nager et d'être assuré pour la pratique du kayak.</t>
  </si>
  <si>
    <t>ADHÉRENT PRINCIPAL</t>
  </si>
  <si>
    <t>ADHÉRENT FAMILIAL (3)</t>
  </si>
  <si>
    <t>Document d’identité (CNI, passeport, ...)</t>
  </si>
  <si>
    <t>     </t>
  </si>
  <si>
    <t>PRÉNOM</t>
  </si>
  <si>
    <t>NOM</t>
  </si>
  <si>
    <t xml:space="preserve"> </t>
  </si>
  <si>
    <t>4T Principal</t>
  </si>
  <si>
    <t>Si no es soci i vol ser 4T</t>
  </si>
  <si>
    <t>DATE NAISSANCE</t>
  </si>
  <si>
    <t>4T Familial</t>
  </si>
  <si>
    <t>LIEU DE NAISSANCE</t>
  </si>
  <si>
    <t>4T Familial Enfant</t>
  </si>
  <si>
    <t>NATIONALITÉ</t>
  </si>
  <si>
    <t>Choisir</t>
  </si>
  <si>
    <t>ADRESSE HABITUELLE</t>
  </si>
  <si>
    <t>CODE POSTAL</t>
  </si>
  <si>
    <t>VILLE</t>
  </si>
  <si>
    <t>Si no es soci i vol ser NN</t>
  </si>
  <si>
    <t>TÉLÉPHONE</t>
  </si>
  <si>
    <t>EMAIL</t>
  </si>
  <si>
    <t xml:space="preserve">     1    Fédéré / Non Fédéré</t>
  </si>
  <si>
    <t>Non Fédéré</t>
  </si>
  <si>
    <t xml:space="preserve">     2   SITUATION P / F / F d'E</t>
  </si>
  <si>
    <t xml:space="preserve">     3            ASSURANCE     </t>
  </si>
  <si>
    <t>Fédéré</t>
  </si>
  <si>
    <t>Première sortie</t>
  </si>
  <si>
    <t>Modalitat si es vol federar</t>
  </si>
  <si>
    <t>NON-NUMÉRAIRE</t>
  </si>
  <si>
    <t>Deuxième sortie</t>
  </si>
  <si>
    <t>4ème TRIMESTRE</t>
  </si>
  <si>
    <t>Troisième sortie</t>
  </si>
  <si>
    <t>MODALITÉS CHOISIES (montant) (1)</t>
  </si>
  <si>
    <t>COMPTE BANCAIRE (2)</t>
  </si>
  <si>
    <t>IBAN:</t>
  </si>
  <si>
    <t>SWIFT:</t>
  </si>
  <si>
    <t>OBSERVATIONS</t>
  </si>
  <si>
    <t>En cliquant sur les cases "Choisir", puis sur la flèche de droite vous aurez accès à un dépliant pour sélectionner l'option désirée</t>
  </si>
  <si>
    <t>(1) Montant résultant des MODALITÉS CHOISIES.</t>
  </si>
  <si>
    <t>(2) Optionnel. Nécessaire si vous souhaitez domicilier vos paiements.</t>
  </si>
  <si>
    <t>Assegurança si es vol federar</t>
  </si>
  <si>
    <t>(3) Les mineurs sans CNI doivent présenter une photocopie du livret de famille.</t>
  </si>
  <si>
    <t>Assegurança club</t>
  </si>
  <si>
    <t>Assegurança particular</t>
  </si>
  <si>
    <t xml:space="preserve">"Conformément aux dispositions de la loi organique 15/1999, du 13 Décembre, sur la protection des données, l'adhérent est informé et accepte l'incorporation de ses données dans les fichiers de Pagaia Club de Caiac Cap de Creus, lesquelles seront maintenues confidentielles, et ont pour objet la gestion de votre inscription et rendre plus efficace l'activité du club selon ses statuts et son règlement interne. Le responsable de vos données est Pagaia Club de Caiac Cap de Creus.
Si vous le souhaitez, vous pouvez exercer les droits d'accès, de rectification, d'annulation ou d'opposition au domicile de Pagaia Club de Caiac Cap de Creus, Passeig Marítim no. 4, 17490 Llançà, ou à l'adresse e-mail: info@pagaia.cat. "
</t>
  </si>
  <si>
    <t>F &amp; P</t>
  </si>
  <si>
    <t>F &amp; NS</t>
  </si>
  <si>
    <t>F &amp; 1M</t>
  </si>
  <si>
    <t>F &amp; 1D</t>
  </si>
  <si>
    <t xml:space="preserve">Votre adhésion vous sera communiqueé comme suit: 
Un message à réception de votre bulletin d'inscription. 
Un message à réception de votre règlement
</t>
  </si>
  <si>
    <t>F &amp; F</t>
  </si>
  <si>
    <t>F &amp; FI</t>
  </si>
  <si>
    <t xml:space="preserve">Pour compléter votre adhésion:
• Si vous avez autorisé le prélèvement bancaire, votre compte sera directement débité.
• Dans le cas contraire, vous devez effectuer le paiement correspondant sur le compte de:
                                 PAGAIA Club de Caiac Cap de Creus                                                                                                                                                                                                                                                                                                                                         
                                 CAIXA BANK  -   Agence 0595 - c/ Castellar 64 - 17490 LLANÇÀ Espagne 
                                 IBAN: ES03 2100 0595 24 0200110085    BIC: CAIXESBBXXX  ( Depuis l'étranger )
Indiquez vos noms et prénoms afin de faciliter votre identification.
</t>
  </si>
  <si>
    <t>NF &amp; P</t>
  </si>
  <si>
    <t>NF &amp; F</t>
  </si>
  <si>
    <t>NF &amp; FI</t>
  </si>
  <si>
    <t>A</t>
  </si>
  <si>
    <t>NN1</t>
  </si>
  <si>
    <t>NN2</t>
  </si>
  <si>
    <t>NN3</t>
  </si>
  <si>
    <t>4T &amp; P</t>
  </si>
  <si>
    <t>4T &amp; F</t>
  </si>
  <si>
    <t>4T &amp; FI</t>
  </si>
  <si>
    <t>TOTAL</t>
  </si>
  <si>
    <t>COTISATION 2023</t>
  </si>
  <si>
    <t>À toutes fins, il est considéré comme année naturelle du 1er janvier au 31 décembre, indépendamment de la date d'inscription.</t>
  </si>
  <si>
    <t>INFORMATION (modalités, conditions, assurance et cotisation)</t>
  </si>
  <si>
    <t>MODALITÉ de MEMBRE:</t>
  </si>
  <si>
    <r>
      <rPr>
        <b/>
        <sz val="11"/>
        <color indexed="8"/>
        <rFont val="Calibri"/>
        <family val="2"/>
      </rPr>
      <t>ADHÉRENT PRINCIPAL:</t>
    </r>
    <r>
      <rPr>
        <sz val="11"/>
        <color indexed="8"/>
        <rFont val="Calibri"/>
        <family val="2"/>
      </rPr>
      <t xml:space="preserve"> Doit être majeur, a droit de vote à l'Assemblée Générale et peut faire parti du conseil d'administration du Club. Il peut participer à toutes les activités du Club et bénéficier des réductions offertes par ce dernier.</t>
    </r>
  </si>
  <si>
    <r>
      <rPr>
        <b/>
        <sz val="11"/>
        <color indexed="8"/>
        <rFont val="Calibri"/>
        <family val="2"/>
      </rPr>
      <t>ADHÉRENT FAMILIAL:</t>
    </r>
    <r>
      <rPr>
        <sz val="11"/>
        <color indexed="8"/>
        <rFont val="Calibri"/>
        <family val="2"/>
      </rPr>
      <t xml:space="preserve"> S'applique au conjoint/compagnon/compagne et aux enfants du membre principal. Ils se bénéficient d'une réduction de 50% sur la cotisation Club, et ont les mêmes droits que le membre principal. Les mineurs bénéficient d'une cotisation réduite, ils ne votent pas à l'Assemblée et ne peuvent pas faire partie du conseil d'administration. Pour les sorties Club, ils doivent être accompagnés d'un adhérent adulte.</t>
    </r>
  </si>
  <si>
    <t>ADHÉRENT NON-NUMÉRAIRE: Adhérent temporaire pour une durée maximale de 6 mois, donnant droit à 3 sorties avec le club et à l'utilisation du matériel du club (kayak, pagaie, gilet et couvre hiloire). N'a pas droit de vote à l'Assemblée Générale. Suite à la période d'adhésion non numéraire, il peut s'il le souhaite devenir adhérent principal.</t>
  </si>
  <si>
    <t>ASSURANCE:</t>
  </si>
  <si>
    <t>Il est obligatoire d'avoir une assurance pour toute activité avec le Club. Vous pouvez opter pour la modalité FÉDÉRÉ, avec l'assurance de la Fédération Catalane de Canoë (FCP), ou la modalité NON FÉDÉRÉ avec l'assurance que le Club a souscrit avec Mapfre.</t>
  </si>
  <si>
    <t xml:space="preserve">→ Si vous possédez une assurance pour la pratique du kayak vous pouvez être exempt de celles proposées par le club. Pour cela vous devez chaque année nous adresser une copie de votre contrat d'assurance privée ou de celle de la FFCK. Accompagné d'une carte d'exemption de responsabilités pour le club. </t>
  </si>
  <si>
    <t xml:space="preserve">COTISATION  (non fédéré, fédéré, non-numéraire)  </t>
  </si>
  <si>
    <t>a) modalité d'assurance “NON FÉDÉRÉ”</t>
  </si>
  <si>
    <t>Assurance d'accident et de responsabilité civile souscrite par le club avec Mapfre.
Vous ne pouvez pas participer aux compétitions organisées par la FCP (Fédération Catalane de Canoë).</t>
  </si>
  <si>
    <t>NON FÉDÉRÉ</t>
  </si>
  <si>
    <t>CLUB 
(Annuel)</t>
  </si>
  <si>
    <t>CLUB  
(4T *)</t>
  </si>
  <si>
    <t>ASSURANCE</t>
  </si>
  <si>
    <t>70 /50(*)</t>
  </si>
  <si>
    <t>ADHÉRENT FAMILIAL</t>
  </si>
  <si>
    <t>50/40(*)</t>
  </si>
  <si>
    <t>ADHÉRENT FAMILIAL ENFANT</t>
  </si>
  <si>
    <t>45/35(*)</t>
  </si>
  <si>
    <t>4T * (de Septembre à Décembre)</t>
  </si>
  <si>
    <t xml:space="preserve">b) modalité d'assurance “FÉDÉRÉ” </t>
  </si>
  <si>
    <t>Obligatoire si vous souhaitez participer aux compétitions organisées par la FCP (Fédération Canoë-kayak Catalane).</t>
  </si>
  <si>
    <t>MODALITÉ FÉDÉRÉ</t>
  </si>
  <si>
    <t>CLUB</t>
  </si>
  <si>
    <t>FCP</t>
  </si>
  <si>
    <t xml:space="preserve">TOTAL </t>
  </si>
  <si>
    <r>
      <rPr>
        <sz val="11"/>
        <color indexed="8"/>
        <rFont val="Calibri"/>
        <family val="2"/>
      </rPr>
      <t xml:space="preserve">•  </t>
    </r>
    <r>
      <rPr>
        <b/>
        <sz val="11"/>
        <color indexed="8"/>
        <rFont val="Calibri"/>
        <family val="2"/>
      </rPr>
      <t xml:space="preserve">FCP: la </t>
    </r>
    <r>
      <rPr>
        <sz val="11"/>
        <color indexed="8"/>
        <rFont val="Calibri"/>
        <family val="2"/>
      </rPr>
      <t>cotisation de la Fédération Catalane de Canoë, comprend l'assurance accident et responsabilité civile.</t>
    </r>
    <r>
      <rPr>
        <b/>
        <sz val="11"/>
        <color indexed="8"/>
        <rFont val="Calibri"/>
        <family val="2"/>
      </rPr>
      <t xml:space="preserve"> Il est nécessaire de remplir la déclaration de santé, de l'imprimer, de la signer et de l'envoyer avec le formulaire d'inscription.</t>
    </r>
  </si>
  <si>
    <t>c) modalité  "ADHÉRENT NON-NUMÉRAIRE”</t>
  </si>
  <si>
    <t>ADHÉRENT NON-NUMÉRAIRE</t>
  </si>
  <si>
    <t>v3</t>
  </si>
</sst>
</file>

<file path=xl/styles.xml><?xml version="1.0" encoding="utf-8"?>
<styleSheet xmlns="http://schemas.openxmlformats.org/spreadsheetml/2006/main">
  <numFmts count="4">
    <numFmt numFmtId="164" formatCode="General"/>
    <numFmt numFmtId="165" formatCode="dd/mm/yyyy"/>
    <numFmt numFmtId="166" formatCode="General"/>
    <numFmt numFmtId="167" formatCode="0.00"/>
  </numFmts>
  <fonts count="9">
    <font>
      <sz val="11"/>
      <color indexed="8"/>
      <name val="Calibri"/>
      <family val="2"/>
    </font>
    <font>
      <sz val="10"/>
      <name val="Arial"/>
      <family val="0"/>
    </font>
    <font>
      <b/>
      <sz val="20"/>
      <color indexed="8"/>
      <name val="Calibri"/>
      <family val="2"/>
    </font>
    <font>
      <b/>
      <sz val="11"/>
      <color indexed="8"/>
      <name val="Calibri"/>
      <family val="2"/>
    </font>
    <font>
      <b/>
      <sz val="10"/>
      <color indexed="8"/>
      <name val="Calibri"/>
      <family val="2"/>
    </font>
    <font>
      <sz val="10"/>
      <color indexed="8"/>
      <name val="Calibri"/>
      <family val="2"/>
    </font>
    <font>
      <sz val="10"/>
      <color indexed="8"/>
      <name val="Times New Roman"/>
      <family val="1"/>
    </font>
    <font>
      <b/>
      <i/>
      <sz val="11"/>
      <color indexed="8"/>
      <name val="Calibri"/>
      <family val="2"/>
    </font>
    <font>
      <b/>
      <sz val="16"/>
      <color indexed="8"/>
      <name val="Calibri"/>
      <family val="2"/>
    </font>
  </fonts>
  <fills count="5">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style="thick">
        <color indexed="8"/>
      </right>
      <top style="thin">
        <color indexed="8"/>
      </top>
      <bottom>
        <color indexed="63"/>
      </bottom>
    </border>
    <border>
      <left style="thin">
        <color indexed="8"/>
      </left>
      <right>
        <color indexed="63"/>
      </right>
      <top style="thin">
        <color indexed="8"/>
      </top>
      <bottom style="thin">
        <color indexed="8"/>
      </bottom>
    </border>
    <border>
      <left style="thin">
        <color indexed="63"/>
      </left>
      <right style="thick">
        <color indexed="63"/>
      </right>
      <top style="thin">
        <color indexed="63"/>
      </top>
      <bottom style="thin">
        <color indexed="63"/>
      </bottom>
    </border>
    <border>
      <left style="thin">
        <color indexed="8"/>
      </left>
      <right style="thin">
        <color indexed="63"/>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63"/>
      </left>
      <right style="medium">
        <color indexed="63"/>
      </right>
      <top style="medium">
        <color indexed="63"/>
      </top>
      <bottom style="medium">
        <color indexed="63"/>
      </bottom>
    </border>
    <border>
      <left>
        <color indexed="63"/>
      </left>
      <right>
        <color indexed="63"/>
      </right>
      <top style="medium">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63"/>
      </left>
      <right style="thin">
        <color indexed="63"/>
      </right>
      <top style="thin">
        <color indexed="63"/>
      </top>
      <bottom style="thin">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5">
    <xf numFmtId="164" fontId="0" fillId="0" borderId="0" xfId="0" applyAlignment="1">
      <alignment/>
    </xf>
    <xf numFmtId="164" fontId="2" fillId="0" borderId="0" xfId="0" applyFont="1" applyBorder="1" applyAlignment="1">
      <alignment horizontal="center"/>
    </xf>
    <xf numFmtId="164" fontId="0" fillId="0" borderId="0" xfId="0" applyFont="1" applyBorder="1" applyAlignment="1">
      <alignment horizontal="center" wrapText="1"/>
    </xf>
    <xf numFmtId="164" fontId="3" fillId="0" borderId="0" xfId="0" applyFont="1" applyBorder="1" applyAlignment="1">
      <alignment horizontal="center"/>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3" xfId="0" applyFont="1" applyBorder="1" applyAlignment="1">
      <alignment horizontal="center" vertical="center" wrapText="1"/>
    </xf>
    <xf numFmtId="164" fontId="4" fillId="0" borderId="4" xfId="0" applyFont="1" applyBorder="1" applyAlignment="1">
      <alignment horizontal="center" vertical="center" wrapText="1"/>
    </xf>
    <xf numFmtId="164" fontId="5" fillId="0" borderId="5" xfId="0" applyFont="1" applyBorder="1" applyAlignment="1" applyProtection="1">
      <alignment horizontal="center" vertical="center" wrapText="1"/>
      <protection locked="0"/>
    </xf>
    <xf numFmtId="164" fontId="6" fillId="0" borderId="5" xfId="0" applyFont="1" applyBorder="1" applyAlignment="1" applyProtection="1">
      <alignment horizontal="center" vertical="center" wrapText="1"/>
      <protection locked="0"/>
    </xf>
    <xf numFmtId="164" fontId="6" fillId="0" borderId="6" xfId="0" applyFont="1" applyBorder="1" applyAlignment="1" applyProtection="1">
      <alignment horizontal="center" vertical="center" wrapText="1"/>
      <protection locked="0"/>
    </xf>
    <xf numFmtId="164" fontId="0" fillId="2" borderId="0" xfId="0" applyFont="1" applyFill="1" applyAlignment="1">
      <alignment/>
    </xf>
    <xf numFmtId="165" fontId="6" fillId="0" borderId="5" xfId="0" applyNumberFormat="1" applyFont="1" applyBorder="1" applyAlignment="1" applyProtection="1">
      <alignment horizontal="center" vertical="center" wrapText="1"/>
      <protection locked="0"/>
    </xf>
    <xf numFmtId="164" fontId="6" fillId="0" borderId="7" xfId="0" applyFont="1" applyBorder="1" applyAlignment="1" applyProtection="1">
      <alignment horizontal="center" vertical="center" wrapText="1"/>
      <protection locked="0"/>
    </xf>
    <xf numFmtId="164" fontId="6" fillId="0" borderId="8" xfId="0" applyFont="1" applyBorder="1" applyAlignment="1" applyProtection="1">
      <alignment horizontal="center" vertical="center" wrapText="1"/>
      <protection locked="0"/>
    </xf>
    <xf numFmtId="164" fontId="0" fillId="0" borderId="0" xfId="0" applyFont="1" applyFill="1" applyAlignment="1">
      <alignment/>
    </xf>
    <xf numFmtId="164" fontId="4" fillId="0" borderId="4" xfId="0" applyFont="1" applyBorder="1" applyAlignment="1">
      <alignment horizontal="left" vertical="center" wrapText="1"/>
    </xf>
    <xf numFmtId="164" fontId="5" fillId="0" borderId="5" xfId="0" applyFont="1" applyBorder="1" applyAlignment="1" applyProtection="1">
      <alignment vertical="top" wrapText="1"/>
      <protection locked="0"/>
    </xf>
    <xf numFmtId="164" fontId="5" fillId="0" borderId="6" xfId="0" applyFont="1" applyBorder="1" applyAlignment="1" applyProtection="1">
      <alignment vertical="top" wrapText="1"/>
      <protection locked="0"/>
    </xf>
    <xf numFmtId="164" fontId="5" fillId="3" borderId="0" xfId="0" applyFont="1" applyFill="1" applyBorder="1" applyAlignment="1">
      <alignment vertical="center"/>
    </xf>
    <xf numFmtId="164" fontId="5" fillId="0" borderId="9" xfId="0" applyFont="1" applyBorder="1" applyAlignment="1" applyProtection="1">
      <alignment vertical="top" wrapText="1"/>
      <protection locked="0"/>
    </xf>
    <xf numFmtId="164" fontId="6" fillId="0" borderId="5"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164" fontId="5" fillId="0" borderId="10" xfId="0" applyFont="1" applyBorder="1" applyAlignment="1" applyProtection="1">
      <alignment horizontal="left" vertical="center" wrapText="1"/>
      <protection locked="0"/>
    </xf>
    <xf numFmtId="164" fontId="4" fillId="0" borderId="11" xfId="0" applyNumberFormat="1" applyFont="1" applyBorder="1" applyAlignment="1">
      <alignment horizontal="center" vertical="center" wrapText="1"/>
    </xf>
    <xf numFmtId="164" fontId="5" fillId="0" borderId="12" xfId="0" applyFont="1" applyBorder="1" applyAlignment="1" applyProtection="1">
      <alignment horizontal="left" vertical="center" wrapText="1"/>
      <protection locked="0"/>
    </xf>
    <xf numFmtId="164" fontId="4" fillId="0" borderId="13" xfId="0" applyFont="1" applyBorder="1" applyAlignment="1">
      <alignment horizontal="center" vertical="center" wrapText="1"/>
    </xf>
    <xf numFmtId="164" fontId="6" fillId="0" borderId="14" xfId="0" applyFont="1" applyBorder="1" applyAlignment="1" applyProtection="1">
      <alignment vertical="center" wrapText="1"/>
      <protection locked="0"/>
    </xf>
    <xf numFmtId="164" fontId="7" fillId="0" borderId="0" xfId="0" applyFont="1" applyFill="1" applyBorder="1" applyAlignment="1">
      <alignment horizontal="center" vertical="center" wrapText="1"/>
    </xf>
    <xf numFmtId="164" fontId="3" fillId="0" borderId="0" xfId="0" applyFont="1" applyBorder="1" applyAlignment="1">
      <alignment horizontal="left"/>
    </xf>
    <xf numFmtId="164" fontId="0" fillId="0" borderId="0" xfId="0" applyFont="1" applyBorder="1" applyAlignment="1">
      <alignment horizontal="left" wrapText="1"/>
    </xf>
    <xf numFmtId="164" fontId="0" fillId="4" borderId="0" xfId="0" applyFont="1" applyFill="1" applyAlignment="1">
      <alignment/>
    </xf>
    <xf numFmtId="164" fontId="0" fillId="0" borderId="0" xfId="0" applyAlignment="1">
      <alignment/>
    </xf>
    <xf numFmtId="164" fontId="3" fillId="0" borderId="0" xfId="0" applyFont="1" applyBorder="1" applyAlignment="1">
      <alignment horizontal="left" vertical="center" wrapText="1"/>
    </xf>
    <xf numFmtId="167" fontId="0" fillId="0" borderId="0" xfId="0" applyNumberFormat="1" applyAlignment="1">
      <alignment/>
    </xf>
    <xf numFmtId="164" fontId="8" fillId="0" borderId="15" xfId="0" applyFont="1" applyBorder="1" applyAlignment="1">
      <alignment horizontal="center"/>
    </xf>
    <xf numFmtId="164" fontId="8" fillId="0" borderId="16" xfId="0" applyFont="1" applyBorder="1" applyAlignment="1">
      <alignment horizontal="center"/>
    </xf>
    <xf numFmtId="164" fontId="0" fillId="0" borderId="16" xfId="0" applyBorder="1" applyAlignment="1">
      <alignment horizontal="center"/>
    </xf>
    <xf numFmtId="164" fontId="0" fillId="0" borderId="0" xfId="0" applyFont="1" applyBorder="1" applyAlignment="1">
      <alignment horizontal="left"/>
    </xf>
    <xf numFmtId="164" fontId="3" fillId="0" borderId="0" xfId="0" applyFont="1" applyAlignment="1">
      <alignment/>
    </xf>
    <xf numFmtId="164" fontId="4" fillId="0" borderId="0" xfId="0" applyFont="1" applyAlignment="1">
      <alignment vertical="center"/>
    </xf>
    <xf numFmtId="164" fontId="3" fillId="0" borderId="0" xfId="0" applyFont="1" applyBorder="1" applyAlignment="1">
      <alignment horizontal="left" wrapText="1"/>
    </xf>
    <xf numFmtId="164" fontId="0" fillId="0" borderId="0" xfId="0" applyBorder="1" applyAlignment="1">
      <alignment horizontal="left" wrapText="1"/>
    </xf>
    <xf numFmtId="164" fontId="8" fillId="0" borderId="0" xfId="0" applyFont="1" applyAlignment="1">
      <alignment vertical="center"/>
    </xf>
    <xf numFmtId="164" fontId="0" fillId="0" borderId="0" xfId="0" applyFont="1" applyBorder="1" applyAlignment="1">
      <alignment horizontal="left" vertical="center" wrapText="1"/>
    </xf>
    <xf numFmtId="164" fontId="4" fillId="0" borderId="5" xfId="0" applyFont="1" applyBorder="1" applyAlignment="1">
      <alignment horizontal="center" vertical="center" wrapText="1"/>
    </xf>
    <xf numFmtId="164" fontId="4" fillId="0" borderId="17" xfId="0" applyFont="1" applyBorder="1" applyAlignment="1">
      <alignment horizontal="center" vertical="center" wrapText="1"/>
    </xf>
    <xf numFmtId="164" fontId="5" fillId="0" borderId="5" xfId="0" applyFont="1" applyBorder="1" applyAlignment="1">
      <alignment horizontal="center" vertical="center" wrapText="1"/>
    </xf>
    <xf numFmtId="164" fontId="5" fillId="0" borderId="18" xfId="0" applyFont="1" applyFill="1" applyBorder="1" applyAlignment="1">
      <alignment horizontal="left" vertical="center" wrapText="1"/>
    </xf>
    <xf numFmtId="164" fontId="0" fillId="0" borderId="0" xfId="0" applyAlignment="1">
      <alignment horizontal="center"/>
    </xf>
    <xf numFmtId="164" fontId="0" fillId="0" borderId="0" xfId="0" applyAlignment="1">
      <alignment horizontal="left" wrapText="1"/>
    </xf>
    <xf numFmtId="164" fontId="4" fillId="3" borderId="19" xfId="0" applyFont="1" applyFill="1" applyBorder="1" applyAlignment="1">
      <alignment vertical="center"/>
    </xf>
    <xf numFmtId="164" fontId="4" fillId="3" borderId="19" xfId="0" applyFont="1" applyFill="1" applyBorder="1" applyAlignment="1">
      <alignment horizontal="center" vertical="center"/>
    </xf>
    <xf numFmtId="164" fontId="5" fillId="3" borderId="19" xfId="0" applyFont="1" applyFill="1" applyBorder="1" applyAlignment="1">
      <alignment vertical="center"/>
    </xf>
    <xf numFmtId="164" fontId="5" fillId="3" borderId="1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3262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1114425</xdr:colOff>
      <xdr:row>6</xdr:row>
      <xdr:rowOff>57150</xdr:rowOff>
    </xdr:to>
    <xdr:pic>
      <xdr:nvPicPr>
        <xdr:cNvPr id="1" name="Picture 2"/>
        <xdr:cNvPicPr preferRelativeResize="1">
          <a:picLocks noChangeAspect="1"/>
        </xdr:cNvPicPr>
      </xdr:nvPicPr>
      <xdr:blipFill>
        <a:blip r:embed="rId1"/>
        <a:stretch>
          <a:fillRect/>
        </a:stretch>
      </xdr:blipFill>
      <xdr:spPr>
        <a:xfrm>
          <a:off x="609600" y="190500"/>
          <a:ext cx="1114425" cy="1152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P128"/>
  <sheetViews>
    <sheetView tabSelected="1" workbookViewId="0" topLeftCell="A1">
      <selection activeCell="B7" sqref="B7"/>
    </sheetView>
  </sheetViews>
  <sheetFormatPr defaultColWidth="9.140625" defaultRowHeight="15"/>
  <cols>
    <col min="1" max="1" width="9.140625" style="0" customWidth="1"/>
    <col min="2" max="2" width="27.57421875" style="0" customWidth="1"/>
    <col min="3" max="5" width="28.7109375" style="0" customWidth="1"/>
    <col min="6" max="6" width="9.140625" style="0" customWidth="1"/>
    <col min="7" max="7" width="3.421875" style="0" customWidth="1"/>
    <col min="8" max="8" width="9.140625" style="0" hidden="1" customWidth="1"/>
    <col min="9" max="9" width="13.57421875" style="0" hidden="1" customWidth="1"/>
    <col min="10" max="10" width="14.28125" style="0" hidden="1" customWidth="1"/>
    <col min="11" max="11" width="33.421875" style="0" hidden="1" customWidth="1"/>
    <col min="12" max="12" width="20.57421875" style="0" hidden="1" customWidth="1"/>
    <col min="13" max="14" width="18.28125" style="0" hidden="1" customWidth="1"/>
  </cols>
  <sheetData>
    <row r="3" spans="3:4" ht="26.25">
      <c r="C3" s="1" t="s">
        <v>0</v>
      </c>
      <c r="D3" s="1"/>
    </row>
    <row r="7" spans="3:5" ht="28.5" customHeight="1">
      <c r="C7" s="2" t="s">
        <v>1</v>
      </c>
      <c r="D7" s="2"/>
      <c r="E7" s="2"/>
    </row>
    <row r="8" spans="3:5" ht="15">
      <c r="C8" s="3" t="s">
        <v>2</v>
      </c>
      <c r="D8" s="3"/>
      <c r="E8" s="3"/>
    </row>
    <row r="9" ht="15.75"/>
    <row r="10" spans="2:5" ht="15.75">
      <c r="B10" s="4"/>
      <c r="C10" s="5" t="s">
        <v>3</v>
      </c>
      <c r="D10" s="5" t="s">
        <v>4</v>
      </c>
      <c r="E10" s="6" t="s">
        <v>4</v>
      </c>
    </row>
    <row r="11" spans="2:5" ht="25.5">
      <c r="B11" s="7" t="s">
        <v>5</v>
      </c>
      <c r="C11" s="8"/>
      <c r="D11" s="9" t="s">
        <v>6</v>
      </c>
      <c r="E11" s="10" t="s">
        <v>6</v>
      </c>
    </row>
    <row r="12" spans="2:5" ht="15">
      <c r="B12" s="7" t="s">
        <v>7</v>
      </c>
      <c r="C12" s="9"/>
      <c r="D12" s="9" t="s">
        <v>6</v>
      </c>
      <c r="E12" s="10" t="s">
        <v>6</v>
      </c>
    </row>
    <row r="13" spans="2:5" ht="15">
      <c r="B13" s="7" t="s">
        <v>8</v>
      </c>
      <c r="C13" s="9"/>
      <c r="D13" s="9" t="s">
        <v>6</v>
      </c>
      <c r="E13" s="10" t="s">
        <v>6</v>
      </c>
    </row>
    <row r="14" spans="2:14" ht="15">
      <c r="B14" s="7" t="s">
        <v>9</v>
      </c>
      <c r="C14" s="9"/>
      <c r="D14" s="9" t="s">
        <v>6</v>
      </c>
      <c r="E14" s="10" t="s">
        <v>6</v>
      </c>
      <c r="I14" t="s">
        <v>10</v>
      </c>
      <c r="K14" s="11" t="s">
        <v>11</v>
      </c>
      <c r="L14" s="11">
        <f>IF(C23="Choisir","4T Principal","")</f>
        <v>0</v>
      </c>
      <c r="M14" s="11">
        <f>IF(D23="Choisir","4T Principal","")</f>
        <v>0</v>
      </c>
      <c r="N14" s="11">
        <f>IF(E23="Choisir","4T Principal","")</f>
        <v>0</v>
      </c>
    </row>
    <row r="15" spans="2:14" ht="15">
      <c r="B15" s="7" t="s">
        <v>12</v>
      </c>
      <c r="C15" s="12"/>
      <c r="D15" s="13" t="s">
        <v>6</v>
      </c>
      <c r="E15" s="14" t="s">
        <v>6</v>
      </c>
      <c r="I15" s="15" t="s">
        <v>13</v>
      </c>
      <c r="L15" s="11"/>
      <c r="M15" s="11">
        <f>IF(D23="Choisir","4T Familial","")</f>
        <v>0</v>
      </c>
      <c r="N15" s="11">
        <f>IF(E23="Choisir","4T Familial","")</f>
        <v>0</v>
      </c>
    </row>
    <row r="16" spans="2:14" ht="15">
      <c r="B16" s="7" t="s">
        <v>14</v>
      </c>
      <c r="C16" s="9" t="s">
        <v>6</v>
      </c>
      <c r="D16" s="9" t="s">
        <v>6</v>
      </c>
      <c r="E16" s="10" t="s">
        <v>6</v>
      </c>
      <c r="I16" s="15" t="s">
        <v>15</v>
      </c>
      <c r="L16" s="11"/>
      <c r="M16" s="11">
        <f>IF(D23="Choisir","4T Familial Enfant","")</f>
        <v>0</v>
      </c>
      <c r="N16" s="11">
        <f>IF(E23="Choisir","4T Familial Enfant","")</f>
        <v>0</v>
      </c>
    </row>
    <row r="17" spans="2:14" ht="15">
      <c r="B17" s="7" t="s">
        <v>16</v>
      </c>
      <c r="C17" s="9" t="s">
        <v>6</v>
      </c>
      <c r="D17" s="9" t="s">
        <v>6</v>
      </c>
      <c r="E17" s="10" t="s">
        <v>6</v>
      </c>
      <c r="I17" t="s">
        <v>17</v>
      </c>
      <c r="L17" s="11" t="s">
        <v>17</v>
      </c>
      <c r="M17" s="11" t="s">
        <v>17</v>
      </c>
      <c r="N17" s="11" t="s">
        <v>17</v>
      </c>
    </row>
    <row r="18" spans="2:5" ht="15">
      <c r="B18" s="7" t="s">
        <v>18</v>
      </c>
      <c r="C18" s="8"/>
      <c r="D18" s="9" t="s">
        <v>6</v>
      </c>
      <c r="E18" s="10" t="s">
        <v>6</v>
      </c>
    </row>
    <row r="19" spans="2:5" ht="15">
      <c r="B19" s="7" t="s">
        <v>19</v>
      </c>
      <c r="C19" s="9" t="s">
        <v>6</v>
      </c>
      <c r="D19" s="9" t="s">
        <v>6</v>
      </c>
      <c r="E19" s="10" t="s">
        <v>6</v>
      </c>
    </row>
    <row r="20" spans="2:14" ht="15">
      <c r="B20" s="7" t="s">
        <v>20</v>
      </c>
      <c r="C20" s="9" t="s">
        <v>6</v>
      </c>
      <c r="D20" s="9" t="s">
        <v>6</v>
      </c>
      <c r="E20" s="10" t="s">
        <v>6</v>
      </c>
      <c r="K20" s="11" t="s">
        <v>21</v>
      </c>
      <c r="L20" s="11">
        <f>IF(C23="Choisir","Première sortie","")</f>
        <v>0</v>
      </c>
      <c r="M20" s="11">
        <f>IF(D23="Choisir","Première sortie","")</f>
        <v>0</v>
      </c>
      <c r="N20" s="11">
        <f>IF(E23="Choisir","Première sortie","")</f>
        <v>0</v>
      </c>
    </row>
    <row r="21" spans="2:14" ht="15">
      <c r="B21" s="7" t="s">
        <v>22</v>
      </c>
      <c r="C21" s="9"/>
      <c r="D21" s="9" t="s">
        <v>6</v>
      </c>
      <c r="E21" s="10" t="s">
        <v>6</v>
      </c>
      <c r="L21" s="11">
        <f>IF(C23="Choisir","Deuxième sortie","")</f>
        <v>0</v>
      </c>
      <c r="M21" s="11">
        <f>IF(D23="Choisir","Deuxième sortie","")</f>
        <v>0</v>
      </c>
      <c r="N21" s="11">
        <f>IF(E23="Choisir","Deuxième sortie","")</f>
        <v>0</v>
      </c>
    </row>
    <row r="22" spans="2:14" ht="15">
      <c r="B22" s="7" t="s">
        <v>23</v>
      </c>
      <c r="C22" s="9" t="s">
        <v>6</v>
      </c>
      <c r="D22" s="9" t="s">
        <v>6</v>
      </c>
      <c r="E22" s="10" t="s">
        <v>6</v>
      </c>
      <c r="L22" s="11">
        <f>IF(C23="Choisir","Troisième sortie","")</f>
        <v>0</v>
      </c>
      <c r="M22" s="11">
        <f>IF(D23="Choisir","Troisième sortie","")</f>
        <v>0</v>
      </c>
      <c r="N22" s="11">
        <f>IF(E23="Choisir","Troisième sortie","")</f>
        <v>0</v>
      </c>
    </row>
    <row r="23" spans="2:14" ht="17.25">
      <c r="B23" s="16" t="s">
        <v>24</v>
      </c>
      <c r="C23" s="17" t="s">
        <v>17</v>
      </c>
      <c r="D23" s="17" t="s">
        <v>17</v>
      </c>
      <c r="E23" s="18" t="s">
        <v>25</v>
      </c>
      <c r="J23" t="s">
        <v>9</v>
      </c>
      <c r="L23" s="11" t="s">
        <v>17</v>
      </c>
      <c r="M23" s="11" t="s">
        <v>17</v>
      </c>
      <c r="N23" s="11" t="s">
        <v>17</v>
      </c>
    </row>
    <row r="24" spans="2:5" ht="17.25">
      <c r="B24" s="16" t="s">
        <v>26</v>
      </c>
      <c r="C24" s="17" t="s">
        <v>17</v>
      </c>
      <c r="D24" s="17" t="s">
        <v>17</v>
      </c>
      <c r="E24" s="18" t="s">
        <v>17</v>
      </c>
    </row>
    <row r="25" spans="2:14" ht="15">
      <c r="B25" s="16" t="s">
        <v>27</v>
      </c>
      <c r="C25" s="17" t="s">
        <v>17</v>
      </c>
      <c r="D25" s="17" t="s">
        <v>17</v>
      </c>
      <c r="E25" s="18" t="s">
        <v>17</v>
      </c>
      <c r="I25" t="s">
        <v>28</v>
      </c>
      <c r="J25" s="19" t="s">
        <v>29</v>
      </c>
      <c r="K25" s="11" t="s">
        <v>30</v>
      </c>
      <c r="L25" s="11">
        <f>IF(C23="Fédéré","Principal","Principal")</f>
        <v>0</v>
      </c>
      <c r="M25" s="11">
        <f>IF(D23="Fédéré","Principal","Principal")</f>
        <v>0</v>
      </c>
      <c r="N25" s="11">
        <f>IF(E23="Fédéré","Principal","Principal")</f>
        <v>0</v>
      </c>
    </row>
    <row r="26" spans="2:14" ht="15">
      <c r="B26" s="7" t="s">
        <v>31</v>
      </c>
      <c r="C26" s="17" t="s">
        <v>17</v>
      </c>
      <c r="D26" s="17" t="s">
        <v>17</v>
      </c>
      <c r="E26" s="18" t="s">
        <v>17</v>
      </c>
      <c r="I26" t="s">
        <v>25</v>
      </c>
      <c r="J26" s="19" t="s">
        <v>32</v>
      </c>
      <c r="L26" s="11">
        <f>IF(C23="Fédéré","","")</f>
        <v>0</v>
      </c>
      <c r="M26" s="11">
        <f>IF(D23="Fédéré","Familial","Familial")</f>
        <v>0</v>
      </c>
      <c r="N26" s="11">
        <f>IF(E23="Fédéré","Familial","Familial")</f>
        <v>0</v>
      </c>
    </row>
    <row r="27" spans="2:14" ht="15">
      <c r="B27" s="7" t="s">
        <v>33</v>
      </c>
      <c r="C27" s="17" t="s">
        <v>17</v>
      </c>
      <c r="D27" s="17" t="s">
        <v>17</v>
      </c>
      <c r="E27" s="20" t="s">
        <v>17</v>
      </c>
      <c r="I27" t="s">
        <v>17</v>
      </c>
      <c r="J27" s="19" t="s">
        <v>34</v>
      </c>
      <c r="L27" s="11">
        <f>IF(C23="Fédéré"," ","")</f>
        <v>0</v>
      </c>
      <c r="M27" s="11">
        <f>IF(D23="Fédéré","","Familial Enfant")</f>
        <v>0</v>
      </c>
      <c r="N27" s="11">
        <f>IF(E23="Fédéré","","Familial Enfant")</f>
        <v>0</v>
      </c>
    </row>
    <row r="28" spans="2:14" ht="25.5">
      <c r="B28" s="7" t="s">
        <v>35</v>
      </c>
      <c r="C28" s="21">
        <f>L57</f>
        <v>0</v>
      </c>
      <c r="D28" s="21">
        <f>M57</f>
        <v>0</v>
      </c>
      <c r="E28" s="22">
        <f>N57</f>
        <v>0</v>
      </c>
      <c r="J28" t="s">
        <v>17</v>
      </c>
      <c r="L28" s="11" t="s">
        <v>17</v>
      </c>
      <c r="M28" s="11" t="s">
        <v>17</v>
      </c>
      <c r="N28" s="11" t="s">
        <v>17</v>
      </c>
    </row>
    <row r="29" spans="2:5" ht="15" customHeight="1">
      <c r="B29" s="7" t="s">
        <v>36</v>
      </c>
      <c r="C29" s="23" t="s">
        <v>37</v>
      </c>
      <c r="D29" s="23"/>
      <c r="E29" s="24">
        <f>CONCATENATE("TOTAL = ",P59)</f>
        <v>0</v>
      </c>
    </row>
    <row r="30" spans="2:5" ht="15" customHeight="1">
      <c r="B30" s="7"/>
      <c r="C30" s="25" t="s">
        <v>38</v>
      </c>
      <c r="D30" s="25"/>
      <c r="E30" s="24"/>
    </row>
    <row r="31" spans="2:5" ht="48.75" customHeight="1">
      <c r="B31" s="26" t="s">
        <v>39</v>
      </c>
      <c r="C31" s="27"/>
      <c r="D31" s="27"/>
      <c r="E31" s="27"/>
    </row>
    <row r="32" spans="2:5" ht="45" customHeight="1">
      <c r="B32" s="28" t="s">
        <v>40</v>
      </c>
      <c r="C32" s="28"/>
      <c r="D32" s="28"/>
      <c r="E32" s="28"/>
    </row>
    <row r="33" spans="2:5" ht="15">
      <c r="B33" s="29" t="s">
        <v>41</v>
      </c>
      <c r="C33" s="29"/>
      <c r="D33" s="29"/>
      <c r="E33" s="29"/>
    </row>
    <row r="34" spans="2:14" ht="15">
      <c r="B34" s="29" t="s">
        <v>42</v>
      </c>
      <c r="C34" s="29"/>
      <c r="D34" s="29"/>
      <c r="E34" s="29"/>
      <c r="K34" s="11" t="s">
        <v>43</v>
      </c>
      <c r="L34" s="11">
        <f>IF(C23="Fédéré","FCP","")</f>
        <v>0</v>
      </c>
      <c r="M34" s="11">
        <f>IF(D23="Fédéré","FCP","")</f>
        <v>0</v>
      </c>
      <c r="N34" s="11">
        <f>IF(E23="Fédéré","FCP","")</f>
        <v>0</v>
      </c>
    </row>
    <row r="35" spans="2:14" ht="15">
      <c r="B35" s="29" t="s">
        <v>44</v>
      </c>
      <c r="C35" s="29"/>
      <c r="D35" s="29"/>
      <c r="E35" s="29"/>
      <c r="K35" s="11" t="s">
        <v>45</v>
      </c>
      <c r="L35" s="11">
        <f>IF(C23="Non Fédéré","Club","")</f>
        <v>0</v>
      </c>
      <c r="M35" s="11">
        <f>IF(D23="Non Fédéré","Club","")</f>
        <v>0</v>
      </c>
      <c r="N35" s="11">
        <f>IF(E23="Non Fédéré","Club","")</f>
        <v>0</v>
      </c>
    </row>
    <row r="36" spans="11:14" ht="15">
      <c r="K36" s="11" t="s">
        <v>46</v>
      </c>
      <c r="L36" s="11">
        <f>IF(C23="Non Fédéré","Particular","")</f>
        <v>0</v>
      </c>
      <c r="M36" s="11">
        <f>IF(D23="Non Fédéré","Particular","")</f>
        <v>0</v>
      </c>
      <c r="N36" s="11">
        <f>IF(E23="Non Fédéré","Particular","")</f>
        <v>0</v>
      </c>
    </row>
    <row r="37" spans="2:14" ht="15" customHeight="1">
      <c r="B37" s="30" t="s">
        <v>47</v>
      </c>
      <c r="C37" s="30"/>
      <c r="D37" s="30"/>
      <c r="E37" s="30"/>
      <c r="L37" s="11" t="s">
        <v>17</v>
      </c>
      <c r="M37" s="11" t="s">
        <v>17</v>
      </c>
      <c r="N37" s="11" t="s">
        <v>17</v>
      </c>
    </row>
    <row r="38" spans="2:4" ht="15">
      <c r="B38" s="30"/>
      <c r="C38" s="30"/>
      <c r="D38" s="30"/>
    </row>
    <row r="39" spans="2:4" ht="15">
      <c r="B39" s="30"/>
      <c r="C39" s="30"/>
      <c r="D39" s="30"/>
    </row>
    <row r="40" spans="2:14" ht="15">
      <c r="B40" s="30"/>
      <c r="C40" s="30"/>
      <c r="D40" s="30"/>
      <c r="E40" s="30"/>
      <c r="K40" t="s">
        <v>48</v>
      </c>
      <c r="L40">
        <f>IF(C23="Fédéré",IF(C24="Principal",E114,0),0)</f>
        <v>0</v>
      </c>
      <c r="M40">
        <f>IF(D23="Fédéré",IF(D24="Principal",E114,0),0)</f>
        <v>0</v>
      </c>
      <c r="N40">
        <f>IF(E23="Fédéré",IF(E24="Principal",E114,0),0)</f>
        <v>0</v>
      </c>
    </row>
    <row r="41" spans="2:14" ht="15">
      <c r="B41" s="30"/>
      <c r="C41" s="30"/>
      <c r="D41" s="30"/>
      <c r="E41" s="30"/>
      <c r="K41" s="31" t="s">
        <v>49</v>
      </c>
      <c r="L41" s="31">
        <f>IF(C23="Fédéré",IF(C24="Federar No Soci",60.3,0),0)</f>
        <v>0</v>
      </c>
      <c r="M41" s="31">
        <f>IF(D23="Fédéré",IF(D24="Federar No Soci",60.3,0),0)</f>
        <v>0</v>
      </c>
      <c r="N41" s="31">
        <f>IF(E23="Fédéré",IF(E24="Federar No Soci",60.3,0),0)</f>
        <v>0</v>
      </c>
    </row>
    <row r="42" spans="2:14" ht="15">
      <c r="B42" s="30"/>
      <c r="C42" s="30"/>
      <c r="D42" s="30"/>
      <c r="E42" s="30"/>
      <c r="K42" s="31" t="s">
        <v>50</v>
      </c>
      <c r="L42" s="31">
        <f>IF(C23="Fédéré",IF(C24="Turisme 1 Mes",8,0),0)</f>
        <v>0</v>
      </c>
      <c r="M42" s="31">
        <f>IF(D23="Fédéré",IF(D24="Turisme 1 Mes",8,0),0)</f>
        <v>0</v>
      </c>
      <c r="N42" s="31">
        <f>IF(E23="Fédéré",IF(E24="Turisme 1 Mes",8,0),0)</f>
        <v>0</v>
      </c>
    </row>
    <row r="43" spans="2:14" ht="15">
      <c r="B43" s="32"/>
      <c r="C43" s="32"/>
      <c r="D43" s="32"/>
      <c r="E43" s="32"/>
      <c r="K43" s="31" t="s">
        <v>51</v>
      </c>
      <c r="L43" s="31">
        <f>IF(C23="Fédéré",IF(C24="Turisme 1 Dia",8,0),0)</f>
        <v>0</v>
      </c>
      <c r="M43" s="31">
        <f>IF(D23="Fédéré",IF(D24="Turisme 1 Dia",8,0),0)</f>
        <v>0</v>
      </c>
      <c r="N43" s="31">
        <f>IF(E23="Fédéré",IF(E24="Turisme 1 Dia",8,0),0)</f>
        <v>0</v>
      </c>
    </row>
    <row r="44" spans="2:14" ht="51" customHeight="1">
      <c r="B44" s="33" t="s">
        <v>52</v>
      </c>
      <c r="C44" s="33"/>
      <c r="D44" s="33"/>
      <c r="E44" s="33"/>
      <c r="K44" t="s">
        <v>53</v>
      </c>
      <c r="L44">
        <f>IF(C23="Fédéré",IF(C24="Familiar",E115,0),0)</f>
        <v>0</v>
      </c>
      <c r="M44">
        <f>IF(D23="Fédéré",IF(D24="Familial",E115,0),0)</f>
        <v>0</v>
      </c>
      <c r="N44">
        <f>IF(E23="Fédéré",IF(E24="Familial",E115,0),0)</f>
        <v>0</v>
      </c>
    </row>
    <row r="45" spans="11:14" ht="15">
      <c r="K45" s="31" t="s">
        <v>54</v>
      </c>
      <c r="L45" s="31">
        <f>IF(C23="Fédéré",IF(C24="Familiar  &lt; 16 anys",59,0),0)</f>
        <v>0</v>
      </c>
      <c r="M45" s="31">
        <f>IF(D23="Fédéré",IF(D24="Familial  &lt; 16 anys",59,0),0)</f>
        <v>0</v>
      </c>
      <c r="N45" s="31">
        <f>IF(E23="Fédéré",IF(E24="Familial &lt; 16 anys",59,0),0)</f>
        <v>0</v>
      </c>
    </row>
    <row r="46" spans="2:14" ht="15" customHeight="1">
      <c r="B46" s="30" t="s">
        <v>55</v>
      </c>
      <c r="C46" s="30"/>
      <c r="D46" s="30"/>
      <c r="E46" s="30"/>
      <c r="K46" t="s">
        <v>56</v>
      </c>
      <c r="L46">
        <f>IF(C23="Non Fédéré",IF(C24="Principal",C99,0),0)</f>
        <v>0</v>
      </c>
      <c r="M46">
        <f>IF(D23="Non Fédéré",IF(D24="Principal",C99,0),0)</f>
        <v>0</v>
      </c>
      <c r="N46">
        <f>IF(E23="Non Fédéré",IF(E24="Principal",C99,0),0)</f>
        <v>0</v>
      </c>
    </row>
    <row r="47" spans="2:14" ht="15">
      <c r="B47" s="30"/>
      <c r="C47" s="30"/>
      <c r="D47" s="30"/>
      <c r="E47" s="30"/>
      <c r="K47" t="s">
        <v>57</v>
      </c>
      <c r="L47">
        <f>IF(C23="Non Fédéré",IF(C24="Familial",C100,0),0)</f>
        <v>0</v>
      </c>
      <c r="M47">
        <f>IF(D23="Non Fédéré",IF(D24="Familial",C100,0),0)</f>
        <v>0</v>
      </c>
      <c r="N47">
        <f>IF(E23="Non Fédéré",IF(E24="Familial",C100,0),0)</f>
        <v>0</v>
      </c>
    </row>
    <row r="48" spans="2:14" ht="15">
      <c r="B48" s="30"/>
      <c r="C48" s="30"/>
      <c r="D48" s="30"/>
      <c r="E48" s="30"/>
      <c r="K48" t="s">
        <v>58</v>
      </c>
      <c r="L48">
        <f>IF(C23="Non Fédéré",IF(C24="Familial Enfant",C101,0),0)</f>
        <v>0</v>
      </c>
      <c r="M48">
        <f>IF(D23="Non Fédéré",IF(D24="Familial Enfant",C101,0),0)</f>
        <v>0</v>
      </c>
      <c r="N48">
        <f>IF(E23="Non Fédéré",IF(E24="Familial Enfant",C101,0),0)</f>
        <v>0</v>
      </c>
    </row>
    <row r="49" spans="2:14" ht="15">
      <c r="B49" s="30"/>
      <c r="C49" s="30"/>
      <c r="D49" s="30"/>
      <c r="E49" s="30"/>
      <c r="K49" t="s">
        <v>59</v>
      </c>
      <c r="L49">
        <f>IF(C23="Non Fédéré",IF(C25="Club",25,0),0)</f>
        <v>0</v>
      </c>
      <c r="M49">
        <f>IF(D23="Non Fédéré",IF(D25="Club",25,0),0)</f>
        <v>0</v>
      </c>
      <c r="N49">
        <f>IF(E23="Non Fédéré",IF(E25="Club",25,0),0)</f>
        <v>0</v>
      </c>
    </row>
    <row r="50" spans="2:14" ht="15">
      <c r="B50" s="30"/>
      <c r="C50" s="30"/>
      <c r="D50" s="30"/>
      <c r="E50" s="30"/>
      <c r="K50" t="s">
        <v>60</v>
      </c>
      <c r="L50">
        <f>IF(C26=B123,IF(C23="Choisir",35,0),0)</f>
        <v>0</v>
      </c>
      <c r="M50">
        <f>IF(D26=B123,IF(D23="Choisir",35,0),0)</f>
        <v>0</v>
      </c>
      <c r="N50">
        <f>IF(E26=B123,IF(E23="Choisir",35,0),0)</f>
        <v>0</v>
      </c>
    </row>
    <row r="51" spans="2:14" ht="15">
      <c r="B51" s="30"/>
      <c r="C51" s="30"/>
      <c r="D51" s="30"/>
      <c r="E51" s="30"/>
      <c r="K51" t="s">
        <v>61</v>
      </c>
      <c r="L51">
        <f>IF(C26=B124,IF(C23="Choisir",20,0),0)</f>
        <v>0</v>
      </c>
      <c r="M51">
        <f>IF(D26=B124,IF(D23="Choisir",20,0),0)</f>
        <v>0</v>
      </c>
      <c r="N51">
        <f>IF(E26=B124,IF(E23="Choisir",20,0),0)</f>
        <v>0</v>
      </c>
    </row>
    <row r="52" spans="2:14" ht="15">
      <c r="B52" s="30"/>
      <c r="C52" s="30"/>
      <c r="D52" s="30"/>
      <c r="E52" s="30"/>
      <c r="K52" t="s">
        <v>62</v>
      </c>
      <c r="L52">
        <f>IF(C26=B125,IF(C23="Choisir",20,0),0)</f>
        <v>0</v>
      </c>
      <c r="M52">
        <f>IF(D26=B125,IF(D23="Choisir",20,0),0)</f>
        <v>0</v>
      </c>
      <c r="N52">
        <f>IF(E26=B125,IF(E23="Choisir",20,0),0)</f>
        <v>0</v>
      </c>
    </row>
    <row r="53" spans="11:14" ht="15">
      <c r="K53" t="s">
        <v>63</v>
      </c>
      <c r="L53" s="32">
        <f>IF(C27="4t Principal",IF(C23="Choisir",D99+E99,0),0)</f>
        <v>0</v>
      </c>
      <c r="M53" s="32">
        <f>IF(D27="4t Principal",IF(D23="Choisir",D99+E99,0),0)</f>
        <v>0</v>
      </c>
      <c r="N53" s="32">
        <f>IF(E27="4t Principal",IF(E23="Choisir",D99+E99,0),0)</f>
        <v>0</v>
      </c>
    </row>
    <row r="54" spans="2:14" ht="15">
      <c r="B54" s="29"/>
      <c r="C54" s="29"/>
      <c r="D54" s="29"/>
      <c r="E54" s="29"/>
      <c r="K54" t="s">
        <v>64</v>
      </c>
      <c r="M54" s="32">
        <f>IF(D27="4T Familial",IF(D23="Choisir",D100+E100,0),0)</f>
        <v>0</v>
      </c>
      <c r="N54" s="32">
        <f>IF(E27="4T Familial",IF(E23="Choisir",D100+E100,0),0)</f>
        <v>0</v>
      </c>
    </row>
    <row r="55" spans="11:14" ht="15">
      <c r="K55" t="s">
        <v>65</v>
      </c>
      <c r="M55" s="32">
        <f>IF(D27="4T Familial Enfant",IF(D23="Choisir",D101+E101,0),0)</f>
        <v>0</v>
      </c>
      <c r="N55" s="32">
        <f>IF(E27="4T Familial Enfant",IF(E23="Choisir",D101+E101,0),0)</f>
        <v>0</v>
      </c>
    </row>
    <row r="57" spans="11:14" ht="15">
      <c r="K57" t="s">
        <v>66</v>
      </c>
      <c r="L57">
        <f>SUM(L40:L56)</f>
        <v>0</v>
      </c>
      <c r="M57">
        <f>SUM(M40:M56)</f>
        <v>0</v>
      </c>
      <c r="N57">
        <f>SUM(N40:N56)</f>
        <v>0</v>
      </c>
    </row>
    <row r="59" spans="15:16" ht="15">
      <c r="O59">
        <f>SUM(L57:N57)</f>
        <v>0</v>
      </c>
      <c r="P59" s="34">
        <f>TEXT(O59," ###,#  €")</f>
        <v>0</v>
      </c>
    </row>
    <row r="60" ht="15.75"/>
    <row r="61" spans="2:5" ht="21.75">
      <c r="B61" s="35" t="s">
        <v>67</v>
      </c>
      <c r="C61" s="35"/>
      <c r="D61" s="35"/>
      <c r="E61" s="35"/>
    </row>
    <row r="62" spans="2:3" ht="12.75" customHeight="1">
      <c r="B62" s="36"/>
      <c r="C62" s="37"/>
    </row>
    <row r="63" spans="2:5" ht="15">
      <c r="B63" s="38" t="s">
        <v>68</v>
      </c>
      <c r="C63" s="38"/>
      <c r="D63" s="38"/>
      <c r="E63" s="38"/>
    </row>
    <row r="65" ht="15">
      <c r="B65" s="39" t="s">
        <v>69</v>
      </c>
    </row>
    <row r="67" spans="2:5" ht="15" customHeight="1">
      <c r="B67" s="40" t="s">
        <v>70</v>
      </c>
      <c r="C67" s="41" t="s">
        <v>71</v>
      </c>
      <c r="D67" s="41"/>
      <c r="E67" s="41"/>
    </row>
    <row r="68" ht="15">
      <c r="C68" s="41"/>
    </row>
    <row r="69" ht="15">
      <c r="C69" s="41"/>
    </row>
    <row r="70" ht="9" customHeight="1"/>
    <row r="71" spans="3:5" ht="28.5" customHeight="1">
      <c r="C71" s="41" t="s">
        <v>72</v>
      </c>
      <c r="D71" s="41"/>
      <c r="E71" s="41"/>
    </row>
    <row r="72" ht="21.75" customHeight="1">
      <c r="C72" s="41"/>
    </row>
    <row r="73" ht="22.5" customHeight="1">
      <c r="C73" s="41"/>
    </row>
    <row r="74" ht="9" customHeight="1">
      <c r="C74" s="42"/>
    </row>
    <row r="75" spans="3:5" ht="15" customHeight="1">
      <c r="C75" s="41" t="s">
        <v>73</v>
      </c>
      <c r="D75" s="41"/>
      <c r="E75" s="41"/>
    </row>
    <row r="76" ht="15">
      <c r="C76" s="41"/>
    </row>
    <row r="77" spans="3:7" ht="32.25" customHeight="1">
      <c r="C77" s="41"/>
      <c r="D77" s="41"/>
      <c r="E77" s="41"/>
      <c r="G77" t="s">
        <v>9</v>
      </c>
    </row>
    <row r="78" ht="15">
      <c r="C78" s="41"/>
    </row>
    <row r="80" spans="2:5" ht="15" customHeight="1">
      <c r="B80" s="40" t="s">
        <v>74</v>
      </c>
      <c r="C80" s="30" t="s">
        <v>75</v>
      </c>
      <c r="D80" s="30"/>
      <c r="E80" s="30"/>
    </row>
    <row r="81" ht="15">
      <c r="C81" s="30"/>
    </row>
    <row r="82" ht="15">
      <c r="C82" s="30"/>
    </row>
    <row r="83" ht="9" customHeight="1"/>
    <row r="84" spans="3:5" ht="15" customHeight="1">
      <c r="C84" s="41" t="s">
        <v>76</v>
      </c>
      <c r="D84" s="41"/>
      <c r="E84" s="41"/>
    </row>
    <row r="85" ht="15">
      <c r="C85" s="41"/>
    </row>
    <row r="86" ht="15">
      <c r="C86" s="41"/>
    </row>
    <row r="87" ht="15">
      <c r="C87" s="41"/>
    </row>
    <row r="88" ht="15">
      <c r="C88" s="41"/>
    </row>
    <row r="90" ht="21">
      <c r="B90" s="43" t="s">
        <v>77</v>
      </c>
    </row>
    <row r="92" ht="15">
      <c r="B92" s="39" t="s">
        <v>78</v>
      </c>
    </row>
    <row r="93" ht="8.25" customHeight="1"/>
    <row r="94" spans="3:5" ht="15" customHeight="1">
      <c r="C94" s="44" t="s">
        <v>79</v>
      </c>
      <c r="D94" s="44"/>
      <c r="E94" s="44"/>
    </row>
    <row r="95" ht="33" customHeight="1">
      <c r="C95" s="44"/>
    </row>
    <row r="97" spans="2:6" ht="15" customHeight="1">
      <c r="B97" s="45" t="s">
        <v>80</v>
      </c>
      <c r="C97" s="45" t="s">
        <v>81</v>
      </c>
      <c r="D97" s="45" t="s">
        <v>82</v>
      </c>
      <c r="E97" s="45" t="s">
        <v>83</v>
      </c>
      <c r="F97" s="46" t="s">
        <v>66</v>
      </c>
    </row>
    <row r="98" spans="2:5" ht="15">
      <c r="B98" s="45"/>
      <c r="C98" s="45"/>
      <c r="D98" s="45"/>
      <c r="E98" s="45"/>
    </row>
    <row r="99" spans="2:6" ht="15">
      <c r="B99" s="47" t="s">
        <v>3</v>
      </c>
      <c r="C99" s="47">
        <v>45</v>
      </c>
      <c r="D99" s="47">
        <v>25</v>
      </c>
      <c r="E99" s="47">
        <v>25</v>
      </c>
      <c r="F99" s="45" t="s">
        <v>84</v>
      </c>
    </row>
    <row r="100" spans="2:6" ht="15">
      <c r="B100" s="47" t="s">
        <v>85</v>
      </c>
      <c r="C100" s="47">
        <v>25</v>
      </c>
      <c r="D100" s="47">
        <v>15</v>
      </c>
      <c r="E100" s="47">
        <v>25</v>
      </c>
      <c r="F100" s="45" t="s">
        <v>86</v>
      </c>
    </row>
    <row r="101" spans="2:6" ht="15">
      <c r="B101" s="47" t="s">
        <v>87</v>
      </c>
      <c r="C101" s="47">
        <v>20</v>
      </c>
      <c r="D101" s="47">
        <v>10</v>
      </c>
      <c r="E101" s="47">
        <v>25</v>
      </c>
      <c r="F101" s="45" t="s">
        <v>88</v>
      </c>
    </row>
    <row r="102" spans="2:6" ht="24" customHeight="1">
      <c r="B102" s="48" t="s">
        <v>89</v>
      </c>
      <c r="C102" s="48"/>
      <c r="D102" s="48"/>
      <c r="E102" s="48"/>
      <c r="F102" s="48"/>
    </row>
    <row r="103" spans="3:6" ht="15" customHeight="1">
      <c r="C103" s="30" t="s">
        <v>76</v>
      </c>
      <c r="D103" s="30"/>
      <c r="E103" s="30"/>
      <c r="F103" s="49"/>
    </row>
    <row r="104" ht="15">
      <c r="C104" s="30"/>
    </row>
    <row r="105" ht="15">
      <c r="C105" s="30"/>
    </row>
    <row r="106" ht="15">
      <c r="C106" s="30"/>
    </row>
    <row r="109" ht="15">
      <c r="B109" s="39" t="s">
        <v>90</v>
      </c>
    </row>
    <row r="110" spans="2:5" ht="9" customHeight="1">
      <c r="B110" s="38" t="s">
        <v>91</v>
      </c>
      <c r="C110" s="38"/>
      <c r="D110" s="38"/>
      <c r="E110" s="38"/>
    </row>
    <row r="111" spans="2:4" ht="12.75" customHeight="1">
      <c r="B111" s="38"/>
      <c r="C111" s="38"/>
      <c r="D111" s="38"/>
    </row>
    <row r="113" spans="2:5" ht="15">
      <c r="B113" s="45" t="s">
        <v>92</v>
      </c>
      <c r="C113" s="45" t="s">
        <v>93</v>
      </c>
      <c r="D113" s="45" t="s">
        <v>94</v>
      </c>
      <c r="E113" s="45" t="s">
        <v>95</v>
      </c>
    </row>
    <row r="114" spans="2:5" ht="17.25">
      <c r="B114" s="47" t="s">
        <v>3</v>
      </c>
      <c r="C114" s="47">
        <v>45</v>
      </c>
      <c r="D114" s="47">
        <v>67</v>
      </c>
      <c r="E114" s="45">
        <f aca="true" t="shared" si="0" ref="E114:E115">C114+D114</f>
        <v>112</v>
      </c>
    </row>
    <row r="115" spans="2:5" ht="17.25">
      <c r="B115" s="47" t="s">
        <v>85</v>
      </c>
      <c r="C115" s="47">
        <v>25</v>
      </c>
      <c r="D115" s="47">
        <v>67</v>
      </c>
      <c r="E115" s="45">
        <f t="shared" si="0"/>
        <v>92</v>
      </c>
    </row>
    <row r="117" spans="2:5" ht="16.5" customHeight="1">
      <c r="B117" s="30" t="s">
        <v>96</v>
      </c>
      <c r="C117" s="30"/>
      <c r="D117" s="30"/>
      <c r="E117" s="30"/>
    </row>
    <row r="118" spans="2:4" ht="15" customHeight="1">
      <c r="B118" s="30"/>
      <c r="C118" s="30"/>
      <c r="D118" s="30"/>
    </row>
    <row r="119" ht="15" customHeight="1"/>
    <row r="120" ht="15">
      <c r="B120" s="39" t="s">
        <v>97</v>
      </c>
    </row>
    <row r="122" spans="2:5" ht="15">
      <c r="B122" s="51" t="s">
        <v>98</v>
      </c>
      <c r="C122" s="52" t="s">
        <v>93</v>
      </c>
      <c r="D122" s="52" t="s">
        <v>83</v>
      </c>
      <c r="E122" s="52" t="s">
        <v>66</v>
      </c>
    </row>
    <row r="123" spans="2:5" ht="15">
      <c r="B123" s="53" t="s">
        <v>29</v>
      </c>
      <c r="C123" s="54">
        <v>10</v>
      </c>
      <c r="D123" s="54">
        <v>25</v>
      </c>
      <c r="E123" s="52">
        <v>35</v>
      </c>
    </row>
    <row r="124" spans="2:5" ht="15">
      <c r="B124" s="53" t="s">
        <v>32</v>
      </c>
      <c r="C124" s="54">
        <v>20</v>
      </c>
      <c r="D124" s="54">
        <v>0</v>
      </c>
      <c r="E124" s="52">
        <v>20</v>
      </c>
    </row>
    <row r="125" spans="2:5" ht="15">
      <c r="B125" s="53" t="s">
        <v>34</v>
      </c>
      <c r="C125" s="54">
        <v>20</v>
      </c>
      <c r="D125" s="54">
        <v>0</v>
      </c>
      <c r="E125" s="52">
        <v>20</v>
      </c>
    </row>
    <row r="128" ht="15">
      <c r="A128" t="s">
        <v>99</v>
      </c>
    </row>
  </sheetData>
  <sheetProtection password="C6B6" sheet="1"/>
  <mergeCells count="34">
    <mergeCell ref="C3:D3"/>
    <mergeCell ref="C7:E7"/>
    <mergeCell ref="C8:E8"/>
    <mergeCell ref="B29:B30"/>
    <mergeCell ref="C29:D29"/>
    <mergeCell ref="E29:E30"/>
    <mergeCell ref="C30:D30"/>
    <mergeCell ref="C31:E31"/>
    <mergeCell ref="B32:E32"/>
    <mergeCell ref="B33:E33"/>
    <mergeCell ref="B34:E34"/>
    <mergeCell ref="B35:E35"/>
    <mergeCell ref="B37:E42"/>
    <mergeCell ref="B44:E44"/>
    <mergeCell ref="B46:E52"/>
    <mergeCell ref="B54:E54"/>
    <mergeCell ref="B61:E61"/>
    <mergeCell ref="B63:E63"/>
    <mergeCell ref="C67:E69"/>
    <mergeCell ref="C71:E73"/>
    <mergeCell ref="C74:E74"/>
    <mergeCell ref="C75:E78"/>
    <mergeCell ref="C80:E82"/>
    <mergeCell ref="C84:E88"/>
    <mergeCell ref="C94:E95"/>
    <mergeCell ref="B97:B98"/>
    <mergeCell ref="C97:C98"/>
    <mergeCell ref="D97:D98"/>
    <mergeCell ref="E97:E98"/>
    <mergeCell ref="F97:F98"/>
    <mergeCell ref="B102:F102"/>
    <mergeCell ref="C103:E106"/>
    <mergeCell ref="B110:E111"/>
    <mergeCell ref="B117:E118"/>
  </mergeCells>
  <dataValidations count="15">
    <dataValidation allowBlank="1" showInputMessage="1" showErrorMessage="1" prompt="14 caracters max." sqref="C11:E11">
      <formula1>0</formula1>
      <formula2>0</formula2>
    </dataValidation>
    <dataValidation type="date" allowBlank="1" showInputMessage="1" showErrorMessage="1" prompt="dd/mm/aaaa" sqref="C15:E15">
      <formula1>10959</formula1>
      <formula2>43100</formula2>
    </dataValidation>
    <dataValidation type="list" allowBlank="1" showErrorMessage="1" sqref="E26">
      <formula1>$N$20:$N$23</formula1>
      <formula2>0</formula2>
    </dataValidation>
    <dataValidation type="list" allowBlank="1" showErrorMessage="1" sqref="C26">
      <formula1>$L$20:$L$23</formula1>
      <formula2>0</formula2>
    </dataValidation>
    <dataValidation type="list" allowBlank="1" showErrorMessage="1" sqref="C23:E23">
      <formula1>$I$25:$I$27</formula1>
      <formula2>0</formula2>
    </dataValidation>
    <dataValidation type="list" allowBlank="1" showErrorMessage="1" sqref="C24">
      <formula1>$L$25:$L$28</formula1>
      <formula2>0</formula2>
    </dataValidation>
    <dataValidation type="list" allowBlank="1" showErrorMessage="1" sqref="D24">
      <formula1>$M$25:$M$28</formula1>
      <formula2>0</formula2>
    </dataValidation>
    <dataValidation type="list" allowBlank="1" showErrorMessage="1" sqref="E24">
      <formula1>$N$25:$N$28</formula1>
      <formula2>0</formula2>
    </dataValidation>
    <dataValidation type="list" allowBlank="1" showErrorMessage="1" sqref="C25">
      <formula1>$L$34:$L$37</formula1>
      <formula2>0</formula2>
    </dataValidation>
    <dataValidation type="list" allowBlank="1" showErrorMessage="1" sqref="D25">
      <formula1>$M$34:$M$37</formula1>
      <formula2>0</formula2>
    </dataValidation>
    <dataValidation type="list" allowBlank="1" showErrorMessage="1" sqref="E25">
      <formula1>$N$34:$N$37</formula1>
      <formula2>0</formula2>
    </dataValidation>
    <dataValidation type="list" allowBlank="1" showErrorMessage="1" sqref="D26">
      <formula1>$M$20:$M$23</formula1>
      <formula2>0</formula2>
    </dataValidation>
    <dataValidation type="list" allowBlank="1" showErrorMessage="1" sqref="C27">
      <formula1>$L$14:$L$17</formula1>
      <formula2>0</formula2>
    </dataValidation>
    <dataValidation type="list" allowBlank="1" showErrorMessage="1" sqref="D27">
      <formula1>$M$14:$M$17</formula1>
      <formula2>0</formula2>
    </dataValidation>
    <dataValidation type="list" allowBlank="1" showErrorMessage="1" sqref="E27">
      <formula1>$N$14:$N$17</formula1>
      <formula2>0</formula2>
    </dataValidation>
  </dataValidations>
  <printOptions/>
  <pageMargins left="0.7000000000000001" right="0.7000000000000001" top="0.75" bottom="0.75" header="0.5118110236220472" footer="0.5118110236220472"/>
  <pageSetup fitToHeight="0" fitToWidth="1" horizontalDpi="300" verticalDpi="300" orientation="portrait" paperSize="9"/>
  <rowBreaks count="1" manualBreakCount="1">
    <brk id="5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Tous</dc:creator>
  <cp:keywords/>
  <dc:description/>
  <cp:lastModifiedBy/>
  <cp:lastPrinted>2017-01-25T11:07:43Z</cp:lastPrinted>
  <dcterms:created xsi:type="dcterms:W3CDTF">2017-01-12T13:27:42Z</dcterms:created>
  <dcterms:modified xsi:type="dcterms:W3CDTF">2023-02-23T10:38:37Z</dcterms:modified>
  <cp:category/>
  <cp:version/>
  <cp:contentType/>
  <cp:contentStatus/>
  <cp:revision>4</cp:revision>
</cp:coreProperties>
</file>